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OB projects\3 - WESTERN VICARATE\3207 - St. James - Boonsboro\3207.1821.18 Church Renovation Project\Estimates\"/>
    </mc:Choice>
  </mc:AlternateContent>
  <bookViews>
    <workbookView xWindow="0" yWindow="0" windowWidth="20520" windowHeight="918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9" i="2"/>
  <c r="K8" i="2"/>
  <c r="G18" i="2"/>
  <c r="G21" i="2" s="1"/>
  <c r="G29" i="2"/>
  <c r="G19" i="2" l="1"/>
  <c r="G20" i="2"/>
  <c r="G55" i="2"/>
  <c r="G52" i="2"/>
  <c r="G37" i="2"/>
  <c r="G31" i="2"/>
  <c r="G10" i="2"/>
  <c r="B93" i="1"/>
  <c r="XFD26" i="1"/>
  <c r="XFD37" i="1"/>
  <c r="XFD38" i="1"/>
  <c r="XFD46" i="1"/>
  <c r="XFD54" i="1"/>
  <c r="XFD71" i="1"/>
  <c r="XFD76" i="1"/>
  <c r="XFD78" i="1"/>
  <c r="XFD82" i="1"/>
  <c r="XFD84" i="1"/>
  <c r="XFD87" i="1"/>
  <c r="XFD88" i="1"/>
  <c r="XFD89" i="1"/>
  <c r="XFD90" i="1"/>
  <c r="XFD91" i="1"/>
  <c r="XFD93" i="1"/>
  <c r="G22" i="2" l="1"/>
  <c r="B78" i="1"/>
  <c r="B82" i="1" s="1"/>
  <c r="B84" i="1" s="1"/>
  <c r="B87" i="1" s="1"/>
  <c r="B88" i="1" s="1"/>
  <c r="B89" i="1" s="1"/>
  <c r="B90" i="1" s="1"/>
  <c r="B91" i="1" s="1"/>
  <c r="B76" i="1"/>
  <c r="B71" i="1"/>
  <c r="B54" i="1"/>
  <c r="B46" i="1"/>
  <c r="B37" i="1"/>
  <c r="B26" i="1"/>
  <c r="B38" i="1"/>
  <c r="G23" i="2" l="1"/>
  <c r="G24" i="2" s="1"/>
  <c r="G25" i="2" s="1"/>
  <c r="G56" i="2" s="1"/>
  <c r="G58" i="2" s="1"/>
  <c r="G59" i="2" s="1"/>
  <c r="G60" i="2" s="1"/>
  <c r="G65" i="2" s="1"/>
  <c r="G61" i="2" l="1"/>
  <c r="G62" i="2" s="1"/>
  <c r="G63" i="2" s="1"/>
  <c r="G64" i="2" s="1"/>
</calcChain>
</file>

<file path=xl/sharedStrings.xml><?xml version="1.0" encoding="utf-8"?>
<sst xmlns="http://schemas.openxmlformats.org/spreadsheetml/2006/main" count="185" uniqueCount="113">
  <si>
    <t>Phase</t>
  </si>
  <si>
    <t>Schematic</t>
  </si>
  <si>
    <t>Design Development</t>
  </si>
  <si>
    <t>Construction</t>
  </si>
  <si>
    <t>Close Out</t>
  </si>
  <si>
    <t>Original Date</t>
  </si>
  <si>
    <t>Revision Date</t>
  </si>
  <si>
    <t>Revision Number</t>
  </si>
  <si>
    <t>Parish</t>
  </si>
  <si>
    <t>4-Digit Code</t>
  </si>
  <si>
    <t>Project Description</t>
  </si>
  <si>
    <t>Section 1: Construction Cost</t>
  </si>
  <si>
    <t>Sitework:</t>
  </si>
  <si>
    <t>Demolition</t>
  </si>
  <si>
    <t>Site Grading</t>
  </si>
  <si>
    <t>Storm Water Management</t>
  </si>
  <si>
    <t>Site Utilities</t>
  </si>
  <si>
    <t>Roads and Parking Lots</t>
  </si>
  <si>
    <t>Off Site Improvements</t>
  </si>
  <si>
    <t>Landscaping</t>
  </si>
  <si>
    <t>Other</t>
  </si>
  <si>
    <t>Total Site Work Cost:</t>
  </si>
  <si>
    <t>Building/Architectural or Structural</t>
  </si>
  <si>
    <t>Interior Construction</t>
  </si>
  <si>
    <t xml:space="preserve">Mechanical </t>
  </si>
  <si>
    <t>Electrical</t>
  </si>
  <si>
    <t>Fire Protection</t>
  </si>
  <si>
    <t>Elevator</t>
  </si>
  <si>
    <t>Special</t>
  </si>
  <si>
    <t>Contractor's OH&amp;P</t>
  </si>
  <si>
    <t>Total Building Cost</t>
  </si>
  <si>
    <t>Total Construction Cost</t>
  </si>
  <si>
    <t>Section 2: Fees</t>
  </si>
  <si>
    <t>Construction Manager</t>
  </si>
  <si>
    <t>Architect/Engineer</t>
  </si>
  <si>
    <t>Consultants</t>
  </si>
  <si>
    <t>Reimbursables (Design Expense)</t>
  </si>
  <si>
    <t>Total Fee Expense</t>
  </si>
  <si>
    <t>Section 3:  Equipment</t>
  </si>
  <si>
    <t>Furnishings/Draperies</t>
  </si>
  <si>
    <t>Liturgical Appointments</t>
  </si>
  <si>
    <t>Kitchen Equipment</t>
  </si>
  <si>
    <t>Special Equipment</t>
  </si>
  <si>
    <t>Total Equipment Cost</t>
  </si>
  <si>
    <t>Section 4: Related Expenses</t>
  </si>
  <si>
    <t>Soil Borings</t>
  </si>
  <si>
    <t>Testing and Inspection</t>
  </si>
  <si>
    <t>Surveys</t>
  </si>
  <si>
    <t>Permits</t>
  </si>
  <si>
    <t>Jurisdictional Fees</t>
  </si>
  <si>
    <t>Telephone System</t>
  </si>
  <si>
    <t>Security System</t>
  </si>
  <si>
    <t>Haz Mat Removal</t>
  </si>
  <si>
    <t>Builder's Risk Insurance</t>
  </si>
  <si>
    <t>Bonds</t>
  </si>
  <si>
    <t>Relocation Costs</t>
  </si>
  <si>
    <t>Moving and Storage</t>
  </si>
  <si>
    <t>Financing</t>
  </si>
  <si>
    <t>Total Related Expenses</t>
  </si>
  <si>
    <t>Section 5: Administration</t>
  </si>
  <si>
    <t>Owner's Direct Expenses</t>
  </si>
  <si>
    <t>Total Administration Cost</t>
  </si>
  <si>
    <t>Section 6: Contingency</t>
  </si>
  <si>
    <t>Total Contingency</t>
  </si>
  <si>
    <t>Section 7: Escalation</t>
  </si>
  <si>
    <t>Project Cost Estimate Worksheet</t>
  </si>
  <si>
    <t>Total Escalation</t>
  </si>
  <si>
    <t>Total Estimated Project Cost</t>
  </si>
  <si>
    <t>% Contingency</t>
  </si>
  <si>
    <t>Sub-Total Project Cost</t>
  </si>
  <si>
    <t>Sub-total with Contingency</t>
  </si>
  <si>
    <t>202_ @ 5%</t>
  </si>
  <si>
    <t>Construction Cost
Site Work</t>
  </si>
  <si>
    <t>Total Site Work Cost</t>
  </si>
  <si>
    <t>Structural/Building 
or Architectural</t>
  </si>
  <si>
    <t>Section 1</t>
  </si>
  <si>
    <t>Section 2</t>
  </si>
  <si>
    <t>Fees</t>
  </si>
  <si>
    <t>Section 3</t>
  </si>
  <si>
    <t>Equipment</t>
  </si>
  <si>
    <t>Section 4</t>
  </si>
  <si>
    <t>Related Expenses</t>
  </si>
  <si>
    <t>Section 5</t>
  </si>
  <si>
    <t>Administration</t>
  </si>
  <si>
    <t>SUB-TOTAL PROJECT COST</t>
  </si>
  <si>
    <t>Section 6</t>
  </si>
  <si>
    <t>SUB-TOTAL PROJECT COST WITH CONTINGENCY</t>
  </si>
  <si>
    <t>Section 7</t>
  </si>
  <si>
    <t>Escalation</t>
  </si>
  <si>
    <t>TOTAL ESTIMATED PROJECT COST</t>
  </si>
  <si>
    <t>Contin
-gency</t>
  </si>
  <si>
    <t>x</t>
  </si>
  <si>
    <t>Interior Renovations</t>
  </si>
  <si>
    <t>St James, Boonsboro</t>
  </si>
  <si>
    <t>General Liability Insuranc</t>
  </si>
  <si>
    <t>Payment and Performance Bond</t>
  </si>
  <si>
    <t>Overhead and Profit</t>
  </si>
  <si>
    <t>Sub-Total</t>
  </si>
  <si>
    <t>Sub-Total Building Costs</t>
  </si>
  <si>
    <t>Relocation/Rental Costs</t>
  </si>
  <si>
    <r>
      <rPr>
        <sz val="11"/>
        <color rgb="FFFF0000"/>
        <rFont val="Calibri"/>
        <family val="2"/>
        <scheme val="minor"/>
      </rPr>
      <t>2020_</t>
    </r>
    <r>
      <rPr>
        <sz val="11"/>
        <color theme="1"/>
        <rFont val="Calibri"/>
        <family val="2"/>
        <scheme val="minor"/>
      </rPr>
      <t xml:space="preserve"> @ 5%</t>
    </r>
  </si>
  <si>
    <t>Alternates</t>
  </si>
  <si>
    <t>Alternate 1:  Nave Windows</t>
  </si>
  <si>
    <t>Alternate 2:  Restroom Renovations</t>
  </si>
  <si>
    <t>Alternate 3:  Multipurpose Hall</t>
  </si>
  <si>
    <t>Alternate 4:  Roof Replacement</t>
  </si>
  <si>
    <t>Alternate 5: Refinish Pews</t>
  </si>
  <si>
    <t>Alternate 5a:  Provide New Pews</t>
  </si>
  <si>
    <t>Cost</t>
  </si>
  <si>
    <t>Alternate Sub-Total</t>
  </si>
  <si>
    <t>Alternate Total</t>
  </si>
  <si>
    <t xml:space="preserve"> OH&amp;P, P&amp;P, Insurance</t>
  </si>
  <si>
    <t>Other (signage)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</si>
</sst>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409]d\-mmm\-yy;@"/>
    <numFmt numFmtId="165" formatCode="&quot;$&quot;#,##0;[Red]&quot;$&quot;#,##0"/>
    <numFmt numFmtId="166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Dot">
        <color auto="1"/>
      </bottom>
      <diagonal/>
    </border>
    <border>
      <left style="thick">
        <color auto="1"/>
      </left>
      <right style="thick">
        <color auto="1"/>
      </right>
      <top style="dashDot">
        <color auto="1"/>
      </top>
      <bottom style="dashDot">
        <color auto="1"/>
      </bottom>
      <diagonal/>
    </border>
    <border>
      <left style="thick">
        <color auto="1"/>
      </left>
      <right style="thick">
        <color auto="1"/>
      </right>
      <top style="dashDot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dashDot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1" fillId="0" borderId="1" xfId="0" applyFont="1" applyBorder="1" applyAlignment="1">
      <alignment horizontal="right" wrapText="1"/>
    </xf>
    <xf numFmtId="165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3" xfId="0" applyBorder="1"/>
    <xf numFmtId="0" fontId="0" fillId="0" borderId="4" xfId="0" applyBorder="1" applyAlignment="1">
      <alignment horizontal="right" wrapText="1"/>
    </xf>
    <xf numFmtId="0" fontId="0" fillId="0" borderId="4" xfId="0" applyBorder="1"/>
    <xf numFmtId="0" fontId="0" fillId="0" borderId="5" xfId="0" applyBorder="1" applyAlignment="1">
      <alignment horizontal="right" wrapText="1"/>
    </xf>
    <xf numFmtId="0" fontId="0" fillId="0" borderId="5" xfId="0" applyBorder="1"/>
    <xf numFmtId="0" fontId="0" fillId="0" borderId="7" xfId="0" applyBorder="1" applyAlignment="1">
      <alignment horizontal="right" wrapText="1"/>
    </xf>
    <xf numFmtId="164" fontId="0" fillId="0" borderId="7" xfId="0" applyNumberFormat="1" applyBorder="1"/>
    <xf numFmtId="164" fontId="0" fillId="0" borderId="4" xfId="0" applyNumberFormat="1" applyBorder="1"/>
    <xf numFmtId="0" fontId="0" fillId="0" borderId="7" xfId="0" applyBorder="1"/>
    <xf numFmtId="0" fontId="1" fillId="0" borderId="7" xfId="0" applyFont="1" applyBorder="1" applyAlignment="1">
      <alignment horizontal="right" wrapText="1"/>
    </xf>
    <xf numFmtId="165" fontId="0" fillId="0" borderId="7" xfId="0" applyNumberFormat="1" applyBorder="1"/>
    <xf numFmtId="165" fontId="0" fillId="0" borderId="4" xfId="0" applyNumberFormat="1" applyBorder="1"/>
    <xf numFmtId="0" fontId="1" fillId="0" borderId="5" xfId="0" applyFont="1" applyBorder="1" applyAlignment="1">
      <alignment horizontal="right" wrapText="1"/>
    </xf>
    <xf numFmtId="165" fontId="0" fillId="0" borderId="5" xfId="0" applyNumberFormat="1" applyBorder="1"/>
    <xf numFmtId="0" fontId="1" fillId="0" borderId="6" xfId="0" applyFont="1" applyBorder="1" applyAlignment="1">
      <alignment horizontal="right" wrapText="1"/>
    </xf>
    <xf numFmtId="165" fontId="0" fillId="0" borderId="6" xfId="0" applyNumberFormat="1" applyBorder="1"/>
    <xf numFmtId="10" fontId="0" fillId="0" borderId="4" xfId="0" applyNumberFormat="1" applyBorder="1"/>
    <xf numFmtId="0" fontId="0" fillId="0" borderId="6" xfId="0" applyBorder="1" applyAlignment="1">
      <alignment horizontal="right" wrapText="1"/>
    </xf>
    <xf numFmtId="0" fontId="0" fillId="0" borderId="6" xfId="0" applyBorder="1"/>
    <xf numFmtId="166" fontId="0" fillId="0" borderId="5" xfId="0" applyNumberFormat="1" applyBorder="1"/>
    <xf numFmtId="166" fontId="0" fillId="0" borderId="1" xfId="0" applyNumberFormat="1" applyBorder="1"/>
    <xf numFmtId="166" fontId="0" fillId="0" borderId="6" xfId="0" applyNumberFormat="1" applyBorder="1"/>
    <xf numFmtId="0" fontId="1" fillId="0" borderId="8" xfId="0" applyFont="1" applyBorder="1" applyAlignment="1">
      <alignment horizontal="right" wrapText="1"/>
    </xf>
    <xf numFmtId="166" fontId="0" fillId="0" borderId="8" xfId="0" applyNumberFormat="1" applyBorder="1"/>
    <xf numFmtId="166" fontId="0" fillId="0" borderId="4" xfId="0" applyNumberFormat="1" applyBorder="1"/>
    <xf numFmtId="166" fontId="0" fillId="0" borderId="2" xfId="0" applyNumberFormat="1" applyBorder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6" xfId="0" applyBorder="1" applyAlignment="1">
      <alignment horizontal="right" vertical="center"/>
    </xf>
    <xf numFmtId="44" fontId="0" fillId="0" borderId="11" xfId="1" applyFont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44" fontId="0" fillId="0" borderId="13" xfId="1" applyFont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right" vertical="center"/>
    </xf>
    <xf numFmtId="44" fontId="0" fillId="0" borderId="13" xfId="1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44" fontId="1" fillId="0" borderId="13" xfId="1" applyFont="1" applyFill="1" applyBorder="1" applyAlignment="1">
      <alignment vertical="center"/>
    </xf>
    <xf numFmtId="0" fontId="1" fillId="5" borderId="18" xfId="0" applyFont="1" applyFill="1" applyBorder="1" applyAlignment="1">
      <alignment horizontal="right" vertical="center"/>
    </xf>
    <xf numFmtId="44" fontId="1" fillId="5" borderId="19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44" fontId="0" fillId="0" borderId="11" xfId="1" applyFont="1" applyFill="1" applyBorder="1" applyAlignment="1">
      <alignment vertical="center"/>
    </xf>
    <xf numFmtId="44" fontId="1" fillId="5" borderId="19" xfId="1" applyFont="1" applyFill="1" applyBorder="1" applyAlignment="1">
      <alignment vertical="center"/>
    </xf>
    <xf numFmtId="44" fontId="1" fillId="2" borderId="23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horizontal="right" vertical="center"/>
    </xf>
    <xf numFmtId="44" fontId="1" fillId="5" borderId="15" xfId="0" applyNumberFormat="1" applyFont="1" applyFill="1" applyBorder="1" applyAlignment="1">
      <alignment vertical="center"/>
    </xf>
    <xf numFmtId="44" fontId="1" fillId="2" borderId="21" xfId="0" applyNumberFormat="1" applyFont="1" applyFill="1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0" fillId="0" borderId="13" xfId="0" applyNumberFormat="1" applyBorder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164" fontId="0" fillId="4" borderId="11" xfId="0" applyNumberFormat="1" applyFill="1" applyBorder="1" applyAlignment="1">
      <alignment horizontal="left" vertical="center"/>
    </xf>
    <xf numFmtId="164" fontId="0" fillId="4" borderId="13" xfId="0" applyNumberForma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44" fontId="0" fillId="0" borderId="25" xfId="1" applyFont="1" applyBorder="1" applyAlignment="1">
      <alignment vertical="center"/>
    </xf>
    <xf numFmtId="0" fontId="1" fillId="0" borderId="27" xfId="0" applyFont="1" applyFill="1" applyBorder="1" applyAlignment="1">
      <alignment horizontal="right" vertical="center"/>
    </xf>
    <xf numFmtId="44" fontId="1" fillId="0" borderId="28" xfId="1" applyFont="1" applyBorder="1" applyAlignment="1">
      <alignment vertical="center"/>
    </xf>
    <xf numFmtId="0" fontId="1" fillId="0" borderId="18" xfId="0" applyFont="1" applyFill="1" applyBorder="1" applyAlignment="1">
      <alignment horizontal="right" vertical="center"/>
    </xf>
    <xf numFmtId="44" fontId="1" fillId="0" borderId="19" xfId="1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44" fontId="0" fillId="0" borderId="19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44" fontId="2" fillId="0" borderId="13" xfId="1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44" fontId="2" fillId="0" borderId="19" xfId="1" applyFont="1" applyFill="1" applyBorder="1" applyAlignment="1">
      <alignment vertical="center"/>
    </xf>
    <xf numFmtId="44" fontId="3" fillId="0" borderId="11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165" fontId="1" fillId="0" borderId="13" xfId="0" applyNumberFormat="1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165" fontId="1" fillId="0" borderId="15" xfId="0" applyNumberFormat="1" applyFont="1" applyBorder="1" applyAlignment="1">
      <alignment vertical="center"/>
    </xf>
    <xf numFmtId="0" fontId="1" fillId="4" borderId="16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18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textRotation="90"/>
    </xf>
    <xf numFmtId="0" fontId="1" fillId="3" borderId="32" xfId="0" applyFont="1" applyFill="1" applyBorder="1" applyAlignment="1">
      <alignment horizontal="center" vertical="center" textRotation="90"/>
    </xf>
    <xf numFmtId="0" fontId="1" fillId="3" borderId="33" xfId="0" applyFont="1" applyFill="1" applyBorder="1" applyAlignment="1">
      <alignment horizontal="center" vertical="center" textRotation="90"/>
    </xf>
    <xf numFmtId="0" fontId="1" fillId="4" borderId="16" xfId="0" applyFont="1" applyFill="1" applyBorder="1" applyAlignment="1">
      <alignment horizontal="center" vertical="center" textRotation="90" wrapText="1"/>
    </xf>
    <xf numFmtId="0" fontId="1" fillId="4" borderId="26" xfId="0" applyFont="1" applyFill="1" applyBorder="1" applyAlignment="1">
      <alignment horizontal="center" vertical="center" textRotation="90"/>
    </xf>
    <xf numFmtId="0" fontId="1" fillId="4" borderId="24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center" vertical="center" textRotation="90"/>
    </xf>
    <xf numFmtId="0" fontId="1" fillId="3" borderId="1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4"/>
  <sheetViews>
    <sheetView topLeftCell="A67" zoomScale="110" workbookViewId="0">
      <selection activeCell="B93" sqref="B93"/>
    </sheetView>
  </sheetViews>
  <sheetFormatPr defaultRowHeight="14.25" x14ac:dyDescent="0.45"/>
  <cols>
    <col min="1" max="1" width="36.59765625" style="1" customWidth="1"/>
  </cols>
  <sheetData>
    <row r="1" spans="1:2" ht="15.95" customHeight="1" thickTop="1" x14ac:dyDescent="0.45">
      <c r="A1" s="7" t="s">
        <v>0</v>
      </c>
      <c r="B1" s="8"/>
    </row>
    <row r="2" spans="1:2" ht="15.95" customHeight="1" x14ac:dyDescent="0.45">
      <c r="A2" s="9" t="s">
        <v>1</v>
      </c>
      <c r="B2" s="10"/>
    </row>
    <row r="3" spans="1:2" ht="15.95" customHeight="1" x14ac:dyDescent="0.45">
      <c r="A3" s="9" t="s">
        <v>2</v>
      </c>
      <c r="B3" s="10"/>
    </row>
    <row r="4" spans="1:2" ht="15.95" customHeight="1" x14ac:dyDescent="0.45">
      <c r="A4" s="9" t="s">
        <v>3</v>
      </c>
      <c r="B4" s="10"/>
    </row>
    <row r="5" spans="1:2" ht="15.95" customHeight="1" thickBot="1" x14ac:dyDescent="0.5">
      <c r="A5" s="11" t="s">
        <v>4</v>
      </c>
      <c r="B5" s="12"/>
    </row>
    <row r="6" spans="1:2" ht="15.95" customHeight="1" thickBot="1" x14ac:dyDescent="0.5">
      <c r="A6" s="2"/>
      <c r="B6" s="3"/>
    </row>
    <row r="7" spans="1:2" ht="15.95" customHeight="1" x14ac:dyDescent="0.45">
      <c r="A7" s="13" t="s">
        <v>5</v>
      </c>
      <c r="B7" s="14"/>
    </row>
    <row r="8" spans="1:2" ht="15.95" customHeight="1" x14ac:dyDescent="0.45">
      <c r="A8" s="9" t="s">
        <v>6</v>
      </c>
      <c r="B8" s="15"/>
    </row>
    <row r="9" spans="1:2" ht="15.95" customHeight="1" thickBot="1" x14ac:dyDescent="0.5">
      <c r="A9" s="11" t="s">
        <v>7</v>
      </c>
      <c r="B9" s="12"/>
    </row>
    <row r="10" spans="1:2" ht="15.95" customHeight="1" thickBot="1" x14ac:dyDescent="0.5">
      <c r="A10" s="2"/>
      <c r="B10" s="3"/>
    </row>
    <row r="11" spans="1:2" ht="15.95" customHeight="1" x14ac:dyDescent="0.45">
      <c r="A11" s="13" t="s">
        <v>65</v>
      </c>
      <c r="B11" s="16"/>
    </row>
    <row r="12" spans="1:2" ht="15.95" customHeight="1" x14ac:dyDescent="0.45">
      <c r="A12" s="9" t="s">
        <v>8</v>
      </c>
      <c r="B12" s="10"/>
    </row>
    <row r="13" spans="1:2" ht="15.95" customHeight="1" x14ac:dyDescent="0.45">
      <c r="A13" s="9" t="s">
        <v>9</v>
      </c>
      <c r="B13" s="10"/>
    </row>
    <row r="14" spans="1:2" ht="15.95" customHeight="1" thickBot="1" x14ac:dyDescent="0.5">
      <c r="A14" s="11" t="s">
        <v>10</v>
      </c>
      <c r="B14" s="12"/>
    </row>
    <row r="15" spans="1:2" ht="15.95" customHeight="1" thickBot="1" x14ac:dyDescent="0.5">
      <c r="A15" s="2"/>
      <c r="B15" s="3"/>
    </row>
    <row r="16" spans="1:2" ht="15.95" customHeight="1" x14ac:dyDescent="0.45">
      <c r="A16" s="17" t="s">
        <v>11</v>
      </c>
      <c r="B16" s="18"/>
    </row>
    <row r="17" spans="1:2 16384:16384" ht="15.95" customHeight="1" x14ac:dyDescent="0.45">
      <c r="A17" s="9" t="s">
        <v>12</v>
      </c>
      <c r="B17" s="19"/>
    </row>
    <row r="18" spans="1:2 16384:16384" ht="15.95" customHeight="1" x14ac:dyDescent="0.45">
      <c r="A18" s="9" t="s">
        <v>13</v>
      </c>
      <c r="B18" s="19"/>
    </row>
    <row r="19" spans="1:2 16384:16384" ht="15.95" customHeight="1" x14ac:dyDescent="0.45">
      <c r="A19" s="9" t="s">
        <v>14</v>
      </c>
      <c r="B19" s="19"/>
    </row>
    <row r="20" spans="1:2 16384:16384" ht="15.95" customHeight="1" x14ac:dyDescent="0.45">
      <c r="A20" s="9" t="s">
        <v>15</v>
      </c>
      <c r="B20" s="19"/>
    </row>
    <row r="21" spans="1:2 16384:16384" ht="15.95" customHeight="1" x14ac:dyDescent="0.45">
      <c r="A21" s="9" t="s">
        <v>16</v>
      </c>
      <c r="B21" s="19"/>
    </row>
    <row r="22" spans="1:2 16384:16384" ht="15.95" customHeight="1" x14ac:dyDescent="0.45">
      <c r="A22" s="9" t="s">
        <v>17</v>
      </c>
      <c r="B22" s="19"/>
    </row>
    <row r="23" spans="1:2 16384:16384" ht="15.95" customHeight="1" x14ac:dyDescent="0.45">
      <c r="A23" s="9" t="s">
        <v>18</v>
      </c>
      <c r="B23" s="19"/>
    </row>
    <row r="24" spans="1:2 16384:16384" ht="15.95" customHeight="1" x14ac:dyDescent="0.45">
      <c r="A24" s="9" t="s">
        <v>19</v>
      </c>
      <c r="B24" s="19"/>
    </row>
    <row r="25" spans="1:2 16384:16384" ht="15.95" customHeight="1" x14ac:dyDescent="0.45">
      <c r="A25" s="9" t="s">
        <v>20</v>
      </c>
      <c r="B25" s="19"/>
    </row>
    <row r="26" spans="1:2 16384:16384" ht="15.95" customHeight="1" thickBot="1" x14ac:dyDescent="0.5">
      <c r="A26" s="20" t="s">
        <v>21</v>
      </c>
      <c r="B26" s="21">
        <f>SUM(B16:B25)</f>
        <v>0</v>
      </c>
      <c r="XFD26" s="34">
        <f>SUM(B26:XFC26)</f>
        <v>0</v>
      </c>
    </row>
    <row r="27" spans="1:2 16384:16384" ht="15.95" customHeight="1" thickBot="1" x14ac:dyDescent="0.5">
      <c r="A27" s="2"/>
      <c r="B27" s="5"/>
    </row>
    <row r="28" spans="1:2 16384:16384" ht="15.95" customHeight="1" x14ac:dyDescent="0.45">
      <c r="A28" s="17" t="s">
        <v>22</v>
      </c>
      <c r="B28" s="18"/>
    </row>
    <row r="29" spans="1:2 16384:16384" ht="15.95" customHeight="1" x14ac:dyDescent="0.45">
      <c r="A29" s="9" t="s">
        <v>23</v>
      </c>
      <c r="B29" s="19"/>
    </row>
    <row r="30" spans="1:2 16384:16384" ht="15.95" customHeight="1" x14ac:dyDescent="0.45">
      <c r="A30" s="9" t="s">
        <v>24</v>
      </c>
      <c r="B30" s="19"/>
    </row>
    <row r="31" spans="1:2 16384:16384" ht="15.95" customHeight="1" x14ac:dyDescent="0.45">
      <c r="A31" s="9" t="s">
        <v>25</v>
      </c>
      <c r="B31" s="19"/>
    </row>
    <row r="32" spans="1:2 16384:16384" ht="15.95" customHeight="1" x14ac:dyDescent="0.45">
      <c r="A32" s="9" t="s">
        <v>26</v>
      </c>
      <c r="B32" s="19"/>
    </row>
    <row r="33" spans="1:2 16384:16384" ht="15.95" customHeight="1" x14ac:dyDescent="0.45">
      <c r="A33" s="9" t="s">
        <v>27</v>
      </c>
      <c r="B33" s="19"/>
    </row>
    <row r="34" spans="1:2 16384:16384" ht="15.95" customHeight="1" x14ac:dyDescent="0.45">
      <c r="A34" s="9" t="s">
        <v>28</v>
      </c>
      <c r="B34" s="19"/>
    </row>
    <row r="35" spans="1:2 16384:16384" ht="15.95" customHeight="1" x14ac:dyDescent="0.45">
      <c r="A35" s="9" t="s">
        <v>20</v>
      </c>
      <c r="B35" s="19"/>
    </row>
    <row r="36" spans="1:2 16384:16384" ht="15.95" customHeight="1" x14ac:dyDescent="0.45">
      <c r="A36" s="9" t="s">
        <v>29</v>
      </c>
      <c r="B36" s="19"/>
    </row>
    <row r="37" spans="1:2 16384:16384" ht="15.95" customHeight="1" thickBot="1" x14ac:dyDescent="0.5">
      <c r="A37" s="20" t="s">
        <v>30</v>
      </c>
      <c r="B37" s="21">
        <f>SUM(B28:B35)</f>
        <v>0</v>
      </c>
      <c r="XFD37" s="34">
        <f>SUM(B37:XFC37)</f>
        <v>0</v>
      </c>
    </row>
    <row r="38" spans="1:2 16384:16384" ht="15.95" customHeight="1" thickBot="1" x14ac:dyDescent="0.5">
      <c r="A38" s="22" t="s">
        <v>31</v>
      </c>
      <c r="B38" s="23">
        <f>B37+B26</f>
        <v>0</v>
      </c>
      <c r="XFD38" s="34">
        <f>SUM(B38:XFC38)</f>
        <v>0</v>
      </c>
    </row>
    <row r="39" spans="1:2 16384:16384" ht="15.95" customHeight="1" thickBot="1" x14ac:dyDescent="0.5">
      <c r="A39" s="2"/>
      <c r="B39" s="5"/>
    </row>
    <row r="40" spans="1:2 16384:16384" ht="15.95" customHeight="1" x14ac:dyDescent="0.45">
      <c r="A40" s="17" t="s">
        <v>32</v>
      </c>
      <c r="B40" s="18"/>
    </row>
    <row r="41" spans="1:2 16384:16384" ht="15.95" customHeight="1" x14ac:dyDescent="0.45">
      <c r="A41" s="9" t="s">
        <v>33</v>
      </c>
      <c r="B41" s="19"/>
    </row>
    <row r="42" spans="1:2 16384:16384" ht="15.95" customHeight="1" x14ac:dyDescent="0.45">
      <c r="A42" s="9" t="s">
        <v>34</v>
      </c>
      <c r="B42" s="19"/>
    </row>
    <row r="43" spans="1:2 16384:16384" ht="15.95" customHeight="1" x14ac:dyDescent="0.45">
      <c r="A43" s="9" t="s">
        <v>35</v>
      </c>
      <c r="B43" s="19"/>
    </row>
    <row r="44" spans="1:2 16384:16384" ht="15.95" customHeight="1" x14ac:dyDescent="0.45">
      <c r="A44" s="9" t="s">
        <v>36</v>
      </c>
      <c r="B44" s="19"/>
    </row>
    <row r="45" spans="1:2 16384:16384" ht="15.95" customHeight="1" x14ac:dyDescent="0.45">
      <c r="A45" s="9" t="s">
        <v>20</v>
      </c>
      <c r="B45" s="19"/>
    </row>
    <row r="46" spans="1:2 16384:16384" ht="15.95" customHeight="1" thickBot="1" x14ac:dyDescent="0.5">
      <c r="A46" s="20" t="s">
        <v>37</v>
      </c>
      <c r="B46" s="21">
        <f>SUM(B40:B45)</f>
        <v>0</v>
      </c>
      <c r="XFD46" s="34">
        <f>SUM(B46:XFC46)</f>
        <v>0</v>
      </c>
    </row>
    <row r="47" spans="1:2 16384:16384" ht="15.95" customHeight="1" thickBot="1" x14ac:dyDescent="0.5">
      <c r="A47" s="2"/>
      <c r="B47" s="5"/>
    </row>
    <row r="48" spans="1:2 16384:16384" ht="15.95" customHeight="1" x14ac:dyDescent="0.45">
      <c r="A48" s="17" t="s">
        <v>38</v>
      </c>
      <c r="B48" s="18"/>
    </row>
    <row r="49" spans="1:2 16384:16384" ht="15.95" customHeight="1" x14ac:dyDescent="0.45">
      <c r="A49" s="9" t="s">
        <v>39</v>
      </c>
      <c r="B49" s="19"/>
    </row>
    <row r="50" spans="1:2 16384:16384" ht="15.95" customHeight="1" x14ac:dyDescent="0.45">
      <c r="A50" s="9" t="s">
        <v>40</v>
      </c>
      <c r="B50" s="19"/>
    </row>
    <row r="51" spans="1:2 16384:16384" ht="15.95" customHeight="1" x14ac:dyDescent="0.45">
      <c r="A51" s="9" t="s">
        <v>41</v>
      </c>
      <c r="B51" s="19"/>
    </row>
    <row r="52" spans="1:2 16384:16384" ht="15.95" customHeight="1" x14ac:dyDescent="0.45">
      <c r="A52" s="9" t="s">
        <v>42</v>
      </c>
      <c r="B52" s="19"/>
    </row>
    <row r="53" spans="1:2 16384:16384" ht="15.95" customHeight="1" x14ac:dyDescent="0.45">
      <c r="A53" s="9" t="s">
        <v>20</v>
      </c>
      <c r="B53" s="19"/>
    </row>
    <row r="54" spans="1:2 16384:16384" ht="15.95" customHeight="1" thickBot="1" x14ac:dyDescent="0.5">
      <c r="A54" s="20" t="s">
        <v>43</v>
      </c>
      <c r="B54" s="21">
        <f>SUM(B48:B53)</f>
        <v>0</v>
      </c>
      <c r="XFD54" s="34">
        <f>SUM(B54:XFC54)</f>
        <v>0</v>
      </c>
    </row>
    <row r="55" spans="1:2 16384:16384" ht="15.95" customHeight="1" thickBot="1" x14ac:dyDescent="0.5">
      <c r="A55" s="2"/>
      <c r="B55" s="5"/>
    </row>
    <row r="56" spans="1:2 16384:16384" ht="15.95" customHeight="1" x14ac:dyDescent="0.45">
      <c r="A56" s="17" t="s">
        <v>44</v>
      </c>
      <c r="B56" s="18"/>
    </row>
    <row r="57" spans="1:2 16384:16384" ht="15.95" customHeight="1" x14ac:dyDescent="0.45">
      <c r="A57" s="9" t="s">
        <v>45</v>
      </c>
      <c r="B57" s="19"/>
    </row>
    <row r="58" spans="1:2 16384:16384" ht="15.95" customHeight="1" x14ac:dyDescent="0.45">
      <c r="A58" s="9" t="s">
        <v>46</v>
      </c>
      <c r="B58" s="19"/>
    </row>
    <row r="59" spans="1:2 16384:16384" ht="15.95" customHeight="1" x14ac:dyDescent="0.45">
      <c r="A59" s="9" t="s">
        <v>47</v>
      </c>
      <c r="B59" s="19"/>
    </row>
    <row r="60" spans="1:2 16384:16384" ht="15.95" customHeight="1" x14ac:dyDescent="0.45">
      <c r="A60" s="9" t="s">
        <v>48</v>
      </c>
      <c r="B60" s="19"/>
    </row>
    <row r="61" spans="1:2 16384:16384" ht="15.95" customHeight="1" x14ac:dyDescent="0.45">
      <c r="A61" s="9" t="s">
        <v>49</v>
      </c>
      <c r="B61" s="19"/>
    </row>
    <row r="62" spans="1:2 16384:16384" ht="15.95" customHeight="1" x14ac:dyDescent="0.45">
      <c r="A62" s="9" t="s">
        <v>50</v>
      </c>
      <c r="B62" s="19"/>
    </row>
    <row r="63" spans="1:2 16384:16384" ht="15.95" customHeight="1" x14ac:dyDescent="0.45">
      <c r="A63" s="9" t="s">
        <v>51</v>
      </c>
      <c r="B63" s="19"/>
    </row>
    <row r="64" spans="1:2 16384:16384" ht="15.95" customHeight="1" x14ac:dyDescent="0.45">
      <c r="A64" s="9" t="s">
        <v>52</v>
      </c>
      <c r="B64" s="19"/>
    </row>
    <row r="65" spans="1:2 16384:16384" ht="15.95" customHeight="1" x14ac:dyDescent="0.45">
      <c r="A65" s="9" t="s">
        <v>53</v>
      </c>
      <c r="B65" s="19"/>
    </row>
    <row r="66" spans="1:2 16384:16384" ht="15.95" customHeight="1" x14ac:dyDescent="0.45">
      <c r="A66" s="9" t="s">
        <v>54</v>
      </c>
      <c r="B66" s="19"/>
    </row>
    <row r="67" spans="1:2 16384:16384" ht="15.95" customHeight="1" x14ac:dyDescent="0.45">
      <c r="A67" s="9" t="s">
        <v>55</v>
      </c>
      <c r="B67" s="19"/>
    </row>
    <row r="68" spans="1:2 16384:16384" ht="15.95" customHeight="1" x14ac:dyDescent="0.45">
      <c r="A68" s="9" t="s">
        <v>56</v>
      </c>
      <c r="B68" s="19"/>
    </row>
    <row r="69" spans="1:2 16384:16384" ht="15.95" customHeight="1" x14ac:dyDescent="0.45">
      <c r="A69" s="9" t="s">
        <v>57</v>
      </c>
      <c r="B69" s="19"/>
    </row>
    <row r="70" spans="1:2 16384:16384" ht="15.95" customHeight="1" x14ac:dyDescent="0.45">
      <c r="A70" s="9" t="s">
        <v>20</v>
      </c>
      <c r="B70" s="19"/>
    </row>
    <row r="71" spans="1:2 16384:16384" ht="15.95" customHeight="1" thickBot="1" x14ac:dyDescent="0.5">
      <c r="A71" s="20" t="s">
        <v>58</v>
      </c>
      <c r="B71" s="21">
        <f>SUM(B56:B70)</f>
        <v>0</v>
      </c>
      <c r="XFD71" s="34">
        <f>SUM(B71:XFC71)</f>
        <v>0</v>
      </c>
    </row>
    <row r="72" spans="1:2 16384:16384" ht="15.95" customHeight="1" thickBot="1" x14ac:dyDescent="0.5">
      <c r="A72" s="2"/>
      <c r="B72" s="5"/>
    </row>
    <row r="73" spans="1:2 16384:16384" ht="15.95" customHeight="1" x14ac:dyDescent="0.45">
      <c r="A73" s="17" t="s">
        <v>59</v>
      </c>
      <c r="B73" s="18"/>
    </row>
    <row r="74" spans="1:2 16384:16384" ht="15.95" customHeight="1" x14ac:dyDescent="0.45">
      <c r="A74" s="9" t="s">
        <v>60</v>
      </c>
      <c r="B74" s="19"/>
    </row>
    <row r="75" spans="1:2 16384:16384" ht="15.95" customHeight="1" x14ac:dyDescent="0.45">
      <c r="A75" s="9" t="s">
        <v>20</v>
      </c>
      <c r="B75" s="19"/>
    </row>
    <row r="76" spans="1:2 16384:16384" ht="15.95" customHeight="1" thickBot="1" x14ac:dyDescent="0.5">
      <c r="A76" s="20" t="s">
        <v>61</v>
      </c>
      <c r="B76" s="21">
        <f>SUM(B74:B75)</f>
        <v>0</v>
      </c>
      <c r="XFD76" s="34">
        <f>SUM(B76:XFC76)</f>
        <v>0</v>
      </c>
    </row>
    <row r="77" spans="1:2 16384:16384" ht="15.95" customHeight="1" thickBot="1" x14ac:dyDescent="0.5">
      <c r="A77" s="4"/>
      <c r="B77" s="5"/>
    </row>
    <row r="78" spans="1:2 16384:16384" ht="15.95" customHeight="1" thickBot="1" x14ac:dyDescent="0.5">
      <c r="A78" s="22" t="s">
        <v>69</v>
      </c>
      <c r="B78" s="23">
        <f>B77+B72+B55+B47+B39</f>
        <v>0</v>
      </c>
      <c r="XFD78" s="34">
        <f>SUM(B78:XFC78)</f>
        <v>0</v>
      </c>
    </row>
    <row r="79" spans="1:2 16384:16384" ht="15.95" customHeight="1" thickBot="1" x14ac:dyDescent="0.5">
      <c r="A79" s="2"/>
      <c r="B79" s="3"/>
    </row>
    <row r="80" spans="1:2 16384:16384" ht="15.95" customHeight="1" x14ac:dyDescent="0.45">
      <c r="A80" s="17" t="s">
        <v>62</v>
      </c>
      <c r="B80" s="16"/>
    </row>
    <row r="81" spans="1:2 16384:16384" ht="15.95" customHeight="1" x14ac:dyDescent="0.45">
      <c r="A81" s="9" t="s">
        <v>68</v>
      </c>
      <c r="B81" s="24"/>
    </row>
    <row r="82" spans="1:2 16384:16384" ht="15.95" customHeight="1" thickBot="1" x14ac:dyDescent="0.5">
      <c r="A82" s="11" t="s">
        <v>63</v>
      </c>
      <c r="B82" s="27">
        <f>B81*B78</f>
        <v>0</v>
      </c>
      <c r="XFD82" s="35">
        <f>SUM(B82:XFC82)</f>
        <v>0</v>
      </c>
    </row>
    <row r="83" spans="1:2 16384:16384" ht="15.95" customHeight="1" thickBot="1" x14ac:dyDescent="0.5">
      <c r="A83" s="2"/>
      <c r="B83" s="28"/>
    </row>
    <row r="84" spans="1:2 16384:16384" ht="15.95" customHeight="1" thickBot="1" x14ac:dyDescent="0.5">
      <c r="A84" s="22" t="s">
        <v>70</v>
      </c>
      <c r="B84" s="29">
        <f>B82+B78</f>
        <v>0</v>
      </c>
      <c r="XFD84" s="35">
        <f>SUM(B84:XFC84)</f>
        <v>0</v>
      </c>
    </row>
    <row r="85" spans="1:2 16384:16384" ht="15.95" customHeight="1" thickBot="1" x14ac:dyDescent="0.5">
      <c r="A85" s="30"/>
      <c r="B85" s="31"/>
    </row>
    <row r="86" spans="1:2 16384:16384" ht="15.95" customHeight="1" x14ac:dyDescent="0.45">
      <c r="A86" s="17" t="s">
        <v>64</v>
      </c>
      <c r="B86" s="16"/>
    </row>
    <row r="87" spans="1:2 16384:16384" ht="15.95" customHeight="1" x14ac:dyDescent="0.45">
      <c r="A87" s="9" t="s">
        <v>71</v>
      </c>
      <c r="B87" s="32">
        <f>B84*1.05</f>
        <v>0</v>
      </c>
      <c r="XFD87" s="35">
        <f>SUM(B87:XFC87)</f>
        <v>0</v>
      </c>
    </row>
    <row r="88" spans="1:2 16384:16384" ht="15.95" customHeight="1" x14ac:dyDescent="0.45">
      <c r="A88" s="9" t="s">
        <v>71</v>
      </c>
      <c r="B88" s="32">
        <f>B87*1.05</f>
        <v>0</v>
      </c>
      <c r="XFD88" s="35">
        <f>SUM(B88:XFC88)</f>
        <v>0</v>
      </c>
    </row>
    <row r="89" spans="1:2 16384:16384" ht="15.95" customHeight="1" x14ac:dyDescent="0.45">
      <c r="A89" s="9" t="s">
        <v>71</v>
      </c>
      <c r="B89" s="32">
        <f>B88*1.05</f>
        <v>0</v>
      </c>
      <c r="XFD89" s="35">
        <f>SUM(B89:XFC89)</f>
        <v>0</v>
      </c>
    </row>
    <row r="90" spans="1:2 16384:16384" ht="15.95" customHeight="1" x14ac:dyDescent="0.45">
      <c r="A90" s="9" t="s">
        <v>71</v>
      </c>
      <c r="B90" s="32">
        <f>B89*1.05</f>
        <v>0</v>
      </c>
      <c r="XFD90" s="35">
        <f>SUM(B90:XFC90)</f>
        <v>0</v>
      </c>
    </row>
    <row r="91" spans="1:2 16384:16384" ht="15.95" customHeight="1" thickBot="1" x14ac:dyDescent="0.5">
      <c r="A91" s="20" t="s">
        <v>66</v>
      </c>
      <c r="B91" s="27">
        <f>B90-B84</f>
        <v>0</v>
      </c>
      <c r="XFD91" s="35">
        <f>SUM(B91:XFC91)</f>
        <v>0</v>
      </c>
    </row>
    <row r="92" spans="1:2 16384:16384" ht="15.95" customHeight="1" thickBot="1" x14ac:dyDescent="0.5">
      <c r="A92" s="25"/>
      <c r="B92" s="26"/>
    </row>
    <row r="93" spans="1:2 16384:16384" ht="15.95" customHeight="1" thickBot="1" x14ac:dyDescent="0.5">
      <c r="A93" s="6" t="s">
        <v>67</v>
      </c>
      <c r="B93" s="33">
        <f>SUM(B87:B92)</f>
        <v>0</v>
      </c>
      <c r="XFD93" s="35">
        <f>SUM(B93:XFC93)</f>
        <v>0</v>
      </c>
    </row>
    <row r="94" spans="1:2 16384:16384" ht="14.65" thickTop="1" x14ac:dyDescent="0.4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workbookViewId="0">
      <selection activeCell="J63" sqref="J63"/>
    </sheetView>
  </sheetViews>
  <sheetFormatPr defaultColWidth="9.1328125" defaultRowHeight="27" customHeight="1" x14ac:dyDescent="0.45"/>
  <cols>
    <col min="1" max="1" width="19.06640625" style="36" customWidth="1"/>
    <col min="2" max="2" width="14.19921875" style="36" customWidth="1"/>
    <col min="3" max="5" width="9.1328125" style="36"/>
    <col min="6" max="6" width="30.59765625" style="36" bestFit="1" customWidth="1"/>
    <col min="7" max="7" width="17.6640625" style="36" customWidth="1"/>
    <col min="8" max="9" width="9.1328125" style="36"/>
    <col min="10" max="10" width="36.59765625" style="36" customWidth="1"/>
    <col min="11" max="11" width="9.1328125" style="85"/>
    <col min="12" max="16384" width="9.1328125" style="36"/>
  </cols>
  <sheetData>
    <row r="1" spans="1:11" ht="27" customHeight="1" thickBot="1" x14ac:dyDescent="0.5">
      <c r="K1" s="85" t="s">
        <v>108</v>
      </c>
    </row>
    <row r="2" spans="1:11" ht="27" customHeight="1" x14ac:dyDescent="0.45">
      <c r="A2" s="37" t="s">
        <v>0</v>
      </c>
      <c r="B2" s="38"/>
      <c r="D2" s="95" t="s">
        <v>75</v>
      </c>
      <c r="E2" s="101" t="s">
        <v>72</v>
      </c>
      <c r="F2" s="39" t="s">
        <v>13</v>
      </c>
      <c r="G2" s="40">
        <v>0</v>
      </c>
      <c r="I2" s="98" t="s">
        <v>101</v>
      </c>
      <c r="J2" s="39" t="s">
        <v>102</v>
      </c>
      <c r="K2" s="86">
        <v>15466</v>
      </c>
    </row>
    <row r="3" spans="1:11" ht="27" customHeight="1" x14ac:dyDescent="0.45">
      <c r="A3" s="41" t="s">
        <v>1</v>
      </c>
      <c r="B3" s="42"/>
      <c r="D3" s="96"/>
      <c r="E3" s="93"/>
      <c r="F3" s="43" t="s">
        <v>14</v>
      </c>
      <c r="G3" s="44">
        <v>0</v>
      </c>
      <c r="I3" s="99"/>
      <c r="J3" s="43" t="s">
        <v>103</v>
      </c>
      <c r="K3" s="87">
        <v>62612</v>
      </c>
    </row>
    <row r="4" spans="1:11" ht="27" customHeight="1" x14ac:dyDescent="0.45">
      <c r="A4" s="41" t="s">
        <v>2</v>
      </c>
      <c r="B4" s="42"/>
      <c r="D4" s="96"/>
      <c r="E4" s="93"/>
      <c r="F4" s="43" t="s">
        <v>15</v>
      </c>
      <c r="G4" s="44">
        <v>0</v>
      </c>
      <c r="I4" s="99"/>
      <c r="J4" s="43" t="s">
        <v>104</v>
      </c>
      <c r="K4" s="87">
        <v>36190</v>
      </c>
    </row>
    <row r="5" spans="1:11" ht="27" customHeight="1" x14ac:dyDescent="0.45">
      <c r="A5" s="41" t="s">
        <v>3</v>
      </c>
      <c r="B5" s="42" t="s">
        <v>91</v>
      </c>
      <c r="D5" s="96"/>
      <c r="E5" s="93"/>
      <c r="F5" s="43" t="s">
        <v>16</v>
      </c>
      <c r="G5" s="44">
        <v>0</v>
      </c>
      <c r="I5" s="99"/>
      <c r="J5" s="43" t="s">
        <v>105</v>
      </c>
      <c r="K5" s="87">
        <v>78320</v>
      </c>
    </row>
    <row r="6" spans="1:11" ht="27" customHeight="1" thickBot="1" x14ac:dyDescent="0.5">
      <c r="A6" s="45" t="s">
        <v>4</v>
      </c>
      <c r="B6" s="46"/>
      <c r="D6" s="96"/>
      <c r="E6" s="93"/>
      <c r="F6" s="43" t="s">
        <v>17</v>
      </c>
      <c r="G6" s="44">
        <v>0</v>
      </c>
      <c r="I6" s="99"/>
      <c r="J6" s="43" t="s">
        <v>106</v>
      </c>
      <c r="K6" s="87">
        <v>55330</v>
      </c>
    </row>
    <row r="7" spans="1:11" ht="27" customHeight="1" thickBot="1" x14ac:dyDescent="0.5">
      <c r="A7" s="47"/>
      <c r="B7" s="48"/>
      <c r="D7" s="96"/>
      <c r="E7" s="93"/>
      <c r="F7" s="43" t="s">
        <v>18</v>
      </c>
      <c r="G7" s="44">
        <v>0</v>
      </c>
      <c r="I7" s="99"/>
      <c r="J7" s="43" t="s">
        <v>107</v>
      </c>
      <c r="K7" s="87">
        <v>62690</v>
      </c>
    </row>
    <row r="8" spans="1:11" ht="27" customHeight="1" x14ac:dyDescent="0.45">
      <c r="A8" s="37" t="s">
        <v>5</v>
      </c>
      <c r="B8" s="68">
        <v>43488</v>
      </c>
      <c r="D8" s="96"/>
      <c r="E8" s="93"/>
      <c r="F8" s="43" t="s">
        <v>19</v>
      </c>
      <c r="G8" s="44">
        <v>0</v>
      </c>
      <c r="I8" s="99"/>
      <c r="J8" s="88" t="s">
        <v>109</v>
      </c>
      <c r="K8" s="89">
        <f>SUM(K2:K7)</f>
        <v>310608</v>
      </c>
    </row>
    <row r="9" spans="1:11" ht="27" customHeight="1" x14ac:dyDescent="0.45">
      <c r="A9" s="41" t="s">
        <v>6</v>
      </c>
      <c r="B9" s="69">
        <v>43865</v>
      </c>
      <c r="D9" s="96"/>
      <c r="E9" s="93"/>
      <c r="F9" s="43" t="s">
        <v>20</v>
      </c>
      <c r="G9" s="44"/>
      <c r="I9" s="99"/>
      <c r="J9" s="43" t="s">
        <v>111</v>
      </c>
      <c r="K9" s="87">
        <f>(0.01*(310608))*3</f>
        <v>9318.24</v>
      </c>
    </row>
    <row r="10" spans="1:11" ht="27" customHeight="1" thickBot="1" x14ac:dyDescent="0.5">
      <c r="A10" s="45" t="s">
        <v>7</v>
      </c>
      <c r="B10" s="70">
        <v>2</v>
      </c>
      <c r="D10" s="96"/>
      <c r="E10" s="102"/>
      <c r="F10" s="73" t="s">
        <v>73</v>
      </c>
      <c r="G10" s="74">
        <f>SUM(G2:G9)</f>
        <v>0</v>
      </c>
      <c r="I10" s="100"/>
      <c r="J10" s="90" t="s">
        <v>110</v>
      </c>
      <c r="K10" s="91">
        <f>SUM(K8:K9)</f>
        <v>319926.24</v>
      </c>
    </row>
    <row r="11" spans="1:11" ht="27" customHeight="1" thickBot="1" x14ac:dyDescent="0.5">
      <c r="A11" s="47"/>
      <c r="B11" s="48"/>
      <c r="D11" s="96"/>
      <c r="E11" s="103" t="s">
        <v>74</v>
      </c>
      <c r="F11" s="71" t="s">
        <v>23</v>
      </c>
      <c r="G11" s="72">
        <v>412588</v>
      </c>
    </row>
    <row r="12" spans="1:11" ht="27" customHeight="1" x14ac:dyDescent="0.45">
      <c r="A12" s="64" t="s">
        <v>65</v>
      </c>
      <c r="B12" s="38"/>
      <c r="D12" s="96"/>
      <c r="E12" s="93"/>
      <c r="F12" s="43" t="s">
        <v>24</v>
      </c>
      <c r="G12" s="44">
        <v>90000</v>
      </c>
    </row>
    <row r="13" spans="1:11" ht="27" customHeight="1" x14ac:dyDescent="0.45">
      <c r="A13" s="41" t="s">
        <v>8</v>
      </c>
      <c r="B13" s="65" t="s">
        <v>93</v>
      </c>
      <c r="D13" s="96"/>
      <c r="E13" s="93"/>
      <c r="F13" s="43" t="s">
        <v>25</v>
      </c>
      <c r="G13" s="44">
        <v>42250</v>
      </c>
    </row>
    <row r="14" spans="1:11" ht="27" customHeight="1" x14ac:dyDescent="0.45">
      <c r="A14" s="41" t="s">
        <v>9</v>
      </c>
      <c r="B14" s="66">
        <v>3207</v>
      </c>
      <c r="D14" s="96"/>
      <c r="E14" s="93"/>
      <c r="F14" s="49" t="s">
        <v>26</v>
      </c>
      <c r="G14" s="50"/>
    </row>
    <row r="15" spans="1:11" ht="27" customHeight="1" thickBot="1" x14ac:dyDescent="0.5">
      <c r="A15" s="45" t="s">
        <v>10</v>
      </c>
      <c r="B15" s="67" t="s">
        <v>92</v>
      </c>
      <c r="D15" s="96"/>
      <c r="E15" s="93"/>
      <c r="F15" s="49" t="s">
        <v>27</v>
      </c>
      <c r="G15" s="50"/>
    </row>
    <row r="16" spans="1:11" ht="27" customHeight="1" x14ac:dyDescent="0.45">
      <c r="D16" s="96"/>
      <c r="E16" s="93"/>
      <c r="F16" s="49" t="s">
        <v>28</v>
      </c>
      <c r="G16" s="50"/>
    </row>
    <row r="17" spans="4:8" ht="27" customHeight="1" x14ac:dyDescent="0.45">
      <c r="D17" s="96"/>
      <c r="E17" s="93"/>
      <c r="F17" s="49" t="s">
        <v>20</v>
      </c>
      <c r="G17" s="50"/>
    </row>
    <row r="18" spans="4:8" ht="27" customHeight="1" x14ac:dyDescent="0.45">
      <c r="D18" s="96"/>
      <c r="E18" s="93"/>
      <c r="F18" s="51" t="s">
        <v>30</v>
      </c>
      <c r="G18" s="52">
        <f>SUM(G11:G17)</f>
        <v>544838</v>
      </c>
      <c r="H18" s="79">
        <v>549838</v>
      </c>
    </row>
    <row r="19" spans="4:8" ht="27" customHeight="1" x14ac:dyDescent="0.45">
      <c r="D19" s="96"/>
      <c r="E19" s="93"/>
      <c r="F19" s="80" t="s">
        <v>53</v>
      </c>
      <c r="G19" s="81">
        <f>0.01*G18</f>
        <v>5448.38</v>
      </c>
      <c r="H19" s="79">
        <v>550</v>
      </c>
    </row>
    <row r="20" spans="4:8" ht="27" customHeight="1" x14ac:dyDescent="0.45">
      <c r="D20" s="97"/>
      <c r="E20" s="94"/>
      <c r="F20" s="49" t="s">
        <v>94</v>
      </c>
      <c r="G20" s="50">
        <f>0.01*G18</f>
        <v>5448.38</v>
      </c>
    </row>
    <row r="21" spans="4:8" ht="27" customHeight="1" x14ac:dyDescent="0.45">
      <c r="D21" s="97"/>
      <c r="E21" s="94"/>
      <c r="F21" s="77" t="s">
        <v>95</v>
      </c>
      <c r="G21" s="78">
        <f>0.01*G18</f>
        <v>5448.38</v>
      </c>
    </row>
    <row r="22" spans="4:8" ht="27" customHeight="1" x14ac:dyDescent="0.45">
      <c r="D22" s="97"/>
      <c r="E22" s="94"/>
      <c r="F22" s="77" t="s">
        <v>98</v>
      </c>
      <c r="G22" s="78">
        <f>SUM(G18:G21)</f>
        <v>561183.14</v>
      </c>
    </row>
    <row r="23" spans="4:8" ht="27" customHeight="1" x14ac:dyDescent="0.45">
      <c r="D23" s="97"/>
      <c r="E23" s="94"/>
      <c r="F23" s="82" t="s">
        <v>96</v>
      </c>
      <c r="G23" s="83">
        <f>G22*0.08</f>
        <v>44894.6512</v>
      </c>
    </row>
    <row r="24" spans="4:8" ht="27" customHeight="1" x14ac:dyDescent="0.45">
      <c r="D24" s="97"/>
      <c r="E24" s="94"/>
      <c r="F24" s="75" t="s">
        <v>97</v>
      </c>
      <c r="G24" s="76">
        <f>G22+G23</f>
        <v>606077.79119999998</v>
      </c>
    </row>
    <row r="25" spans="4:8" ht="27" customHeight="1" thickBot="1" x14ac:dyDescent="0.5">
      <c r="D25" s="97"/>
      <c r="E25" s="94"/>
      <c r="F25" s="53" t="s">
        <v>31</v>
      </c>
      <c r="G25" s="54">
        <f>G24+G10</f>
        <v>606077.79119999998</v>
      </c>
    </row>
    <row r="26" spans="4:8" ht="27" customHeight="1" x14ac:dyDescent="0.45">
      <c r="D26" s="95" t="s">
        <v>76</v>
      </c>
      <c r="E26" s="92" t="s">
        <v>77</v>
      </c>
      <c r="F26" s="55" t="s">
        <v>33</v>
      </c>
      <c r="G26" s="56"/>
    </row>
    <row r="27" spans="4:8" ht="27" customHeight="1" x14ac:dyDescent="0.45">
      <c r="D27" s="96"/>
      <c r="E27" s="93"/>
      <c r="F27" s="49" t="s">
        <v>34</v>
      </c>
      <c r="G27" s="50">
        <v>51250</v>
      </c>
    </row>
    <row r="28" spans="4:8" ht="27" customHeight="1" x14ac:dyDescent="0.45">
      <c r="D28" s="96"/>
      <c r="E28" s="93"/>
      <c r="F28" s="49" t="s">
        <v>35</v>
      </c>
      <c r="G28" s="50"/>
    </row>
    <row r="29" spans="4:8" ht="27" customHeight="1" x14ac:dyDescent="0.45">
      <c r="D29" s="96"/>
      <c r="E29" s="93"/>
      <c r="F29" s="49" t="s">
        <v>36</v>
      </c>
      <c r="G29" s="50">
        <f>0.1*G27</f>
        <v>5125</v>
      </c>
    </row>
    <row r="30" spans="4:8" ht="27" customHeight="1" x14ac:dyDescent="0.45">
      <c r="D30" s="96"/>
      <c r="E30" s="93"/>
      <c r="F30" s="49" t="s">
        <v>20</v>
      </c>
      <c r="G30" s="50"/>
    </row>
    <row r="31" spans="4:8" ht="27" customHeight="1" thickBot="1" x14ac:dyDescent="0.5">
      <c r="D31" s="97"/>
      <c r="E31" s="94"/>
      <c r="F31" s="53" t="s">
        <v>37</v>
      </c>
      <c r="G31" s="57">
        <f>SUM(G26:G30)</f>
        <v>56375</v>
      </c>
    </row>
    <row r="32" spans="4:8" ht="27" customHeight="1" x14ac:dyDescent="0.45">
      <c r="D32" s="95" t="s">
        <v>78</v>
      </c>
      <c r="E32" s="92" t="s">
        <v>79</v>
      </c>
      <c r="F32" s="55" t="s">
        <v>39</v>
      </c>
      <c r="G32" s="56">
        <v>10500</v>
      </c>
    </row>
    <row r="33" spans="4:7" ht="27" customHeight="1" x14ac:dyDescent="0.45">
      <c r="D33" s="96"/>
      <c r="E33" s="93"/>
      <c r="F33" s="49" t="s">
        <v>40</v>
      </c>
      <c r="G33" s="50"/>
    </row>
    <row r="34" spans="4:7" ht="27" customHeight="1" x14ac:dyDescent="0.45">
      <c r="D34" s="96"/>
      <c r="E34" s="93"/>
      <c r="F34" s="49" t="s">
        <v>41</v>
      </c>
      <c r="G34" s="50"/>
    </row>
    <row r="35" spans="4:7" ht="27" customHeight="1" x14ac:dyDescent="0.45">
      <c r="D35" s="96"/>
      <c r="E35" s="93"/>
      <c r="F35" s="49" t="s">
        <v>42</v>
      </c>
      <c r="G35" s="50"/>
    </row>
    <row r="36" spans="4:7" ht="27" customHeight="1" x14ac:dyDescent="0.45">
      <c r="D36" s="96"/>
      <c r="E36" s="93"/>
      <c r="F36" s="49" t="s">
        <v>20</v>
      </c>
      <c r="G36" s="50"/>
    </row>
    <row r="37" spans="4:7" ht="27" customHeight="1" thickBot="1" x14ac:dyDescent="0.5">
      <c r="D37" s="97"/>
      <c r="E37" s="94"/>
      <c r="F37" s="53" t="s">
        <v>43</v>
      </c>
      <c r="G37" s="54">
        <f>SUM(G32:G36)</f>
        <v>10500</v>
      </c>
    </row>
    <row r="38" spans="4:7" ht="27" customHeight="1" x14ac:dyDescent="0.45">
      <c r="D38" s="95" t="s">
        <v>80</v>
      </c>
      <c r="E38" s="92" t="s">
        <v>81</v>
      </c>
      <c r="F38" s="55" t="s">
        <v>45</v>
      </c>
      <c r="G38" s="56"/>
    </row>
    <row r="39" spans="4:7" ht="27" customHeight="1" x14ac:dyDescent="0.45">
      <c r="D39" s="96"/>
      <c r="E39" s="93"/>
      <c r="F39" s="49" t="s">
        <v>46</v>
      </c>
      <c r="G39" s="50"/>
    </row>
    <row r="40" spans="4:7" ht="27" customHeight="1" x14ac:dyDescent="0.45">
      <c r="D40" s="96"/>
      <c r="E40" s="93"/>
      <c r="F40" s="49" t="s">
        <v>47</v>
      </c>
      <c r="G40" s="50"/>
    </row>
    <row r="41" spans="4:7" ht="27" customHeight="1" x14ac:dyDescent="0.45">
      <c r="D41" s="96"/>
      <c r="E41" s="93"/>
      <c r="F41" s="49" t="s">
        <v>48</v>
      </c>
      <c r="G41" s="50">
        <v>5000</v>
      </c>
    </row>
    <row r="42" spans="4:7" ht="27" customHeight="1" x14ac:dyDescent="0.45">
      <c r="D42" s="96"/>
      <c r="E42" s="93"/>
      <c r="F42" s="49" t="s">
        <v>49</v>
      </c>
      <c r="G42" s="50"/>
    </row>
    <row r="43" spans="4:7" ht="27" customHeight="1" x14ac:dyDescent="0.45">
      <c r="D43" s="96"/>
      <c r="E43" s="93"/>
      <c r="F43" s="49" t="s">
        <v>50</v>
      </c>
      <c r="G43" s="50"/>
    </row>
    <row r="44" spans="4:7" ht="27" customHeight="1" x14ac:dyDescent="0.45">
      <c r="D44" s="96"/>
      <c r="E44" s="93"/>
      <c r="F44" s="49" t="s">
        <v>51</v>
      </c>
      <c r="G44" s="50"/>
    </row>
    <row r="45" spans="4:7" ht="27" customHeight="1" x14ac:dyDescent="0.45">
      <c r="D45" s="96"/>
      <c r="E45" s="93"/>
      <c r="F45" s="49" t="s">
        <v>52</v>
      </c>
      <c r="G45" s="50"/>
    </row>
    <row r="46" spans="4:7" ht="27" customHeight="1" x14ac:dyDescent="0.45">
      <c r="D46" s="96"/>
      <c r="E46" s="93"/>
      <c r="F46" s="49" t="s">
        <v>53</v>
      </c>
      <c r="G46" s="50">
        <v>0</v>
      </c>
    </row>
    <row r="47" spans="4:7" ht="27" customHeight="1" x14ac:dyDescent="0.45">
      <c r="D47" s="96"/>
      <c r="E47" s="93"/>
      <c r="F47" s="49" t="s">
        <v>54</v>
      </c>
      <c r="G47" s="50">
        <v>0</v>
      </c>
    </row>
    <row r="48" spans="4:7" ht="27" customHeight="1" x14ac:dyDescent="0.45">
      <c r="D48" s="96"/>
      <c r="E48" s="93"/>
      <c r="F48" s="49" t="s">
        <v>99</v>
      </c>
      <c r="G48" s="50">
        <v>10000</v>
      </c>
    </row>
    <row r="49" spans="4:7" ht="27" customHeight="1" x14ac:dyDescent="0.45">
      <c r="D49" s="96"/>
      <c r="E49" s="93"/>
      <c r="F49" s="49" t="s">
        <v>56</v>
      </c>
      <c r="G49" s="50">
        <v>15000</v>
      </c>
    </row>
    <row r="50" spans="4:7" ht="27" customHeight="1" x14ac:dyDescent="0.45">
      <c r="D50" s="96"/>
      <c r="E50" s="93"/>
      <c r="F50" s="49" t="s">
        <v>57</v>
      </c>
      <c r="G50" s="50"/>
    </row>
    <row r="51" spans="4:7" ht="27" customHeight="1" x14ac:dyDescent="0.45">
      <c r="D51" s="96"/>
      <c r="E51" s="93"/>
      <c r="F51" s="49" t="s">
        <v>112</v>
      </c>
      <c r="G51" s="50">
        <v>600</v>
      </c>
    </row>
    <row r="52" spans="4:7" ht="27" customHeight="1" thickBot="1" x14ac:dyDescent="0.5">
      <c r="D52" s="97"/>
      <c r="E52" s="94"/>
      <c r="F52" s="53" t="s">
        <v>58</v>
      </c>
      <c r="G52" s="54">
        <f>SUM(G38:G51)</f>
        <v>30600</v>
      </c>
    </row>
    <row r="53" spans="4:7" ht="27" customHeight="1" x14ac:dyDescent="0.45">
      <c r="D53" s="95" t="s">
        <v>82</v>
      </c>
      <c r="E53" s="92" t="s">
        <v>83</v>
      </c>
      <c r="F53" s="55" t="s">
        <v>60</v>
      </c>
      <c r="G53" s="56"/>
    </row>
    <row r="54" spans="4:7" ht="27" customHeight="1" x14ac:dyDescent="0.45">
      <c r="D54" s="96"/>
      <c r="E54" s="93"/>
      <c r="F54" s="49" t="s">
        <v>20</v>
      </c>
      <c r="G54" s="50"/>
    </row>
    <row r="55" spans="4:7" ht="27" customHeight="1" thickBot="1" x14ac:dyDescent="0.5">
      <c r="D55" s="97"/>
      <c r="E55" s="94"/>
      <c r="F55" s="53" t="s">
        <v>61</v>
      </c>
      <c r="G55" s="57">
        <f>SUM(G53:G54)</f>
        <v>0</v>
      </c>
    </row>
    <row r="56" spans="4:7" ht="27" customHeight="1" thickBot="1" x14ac:dyDescent="0.5">
      <c r="D56" s="104" t="s">
        <v>84</v>
      </c>
      <c r="E56" s="105"/>
      <c r="F56" s="106"/>
      <c r="G56" s="58">
        <f>G25+G31+G37+G52+G55</f>
        <v>703552.79119999998</v>
      </c>
    </row>
    <row r="57" spans="4:7" ht="27" customHeight="1" x14ac:dyDescent="0.45">
      <c r="D57" s="95" t="s">
        <v>85</v>
      </c>
      <c r="E57" s="101" t="s">
        <v>90</v>
      </c>
      <c r="F57" s="39" t="s">
        <v>68</v>
      </c>
      <c r="G57" s="62">
        <v>7.0000000000000007E-2</v>
      </c>
    </row>
    <row r="58" spans="4:7" ht="27" customHeight="1" thickBot="1" x14ac:dyDescent="0.5">
      <c r="D58" s="108"/>
      <c r="E58" s="107"/>
      <c r="F58" s="59" t="s">
        <v>63</v>
      </c>
      <c r="G58" s="60">
        <f>G57*G56</f>
        <v>49248.695384000006</v>
      </c>
    </row>
    <row r="59" spans="4:7" ht="27" customHeight="1" thickBot="1" x14ac:dyDescent="0.5">
      <c r="D59" s="104" t="s">
        <v>86</v>
      </c>
      <c r="E59" s="105"/>
      <c r="F59" s="106"/>
      <c r="G59" s="58">
        <f>G56+G58</f>
        <v>752801.48658399994</v>
      </c>
    </row>
    <row r="60" spans="4:7" ht="27" customHeight="1" x14ac:dyDescent="0.45">
      <c r="D60" s="95" t="s">
        <v>87</v>
      </c>
      <c r="E60" s="92" t="s">
        <v>88</v>
      </c>
      <c r="F60" s="39" t="s">
        <v>100</v>
      </c>
      <c r="G60" s="84">
        <f>G59*1.05</f>
        <v>790441.56091320002</v>
      </c>
    </row>
    <row r="61" spans="4:7" ht="27" customHeight="1" x14ac:dyDescent="0.45">
      <c r="D61" s="96"/>
      <c r="E61" s="93"/>
      <c r="F61" s="43" t="s">
        <v>71</v>
      </c>
      <c r="G61" s="63">
        <f t="shared" ref="G61:G63" si="0">G60*1.05</f>
        <v>829963.63895886007</v>
      </c>
    </row>
    <row r="62" spans="4:7" ht="27" customHeight="1" x14ac:dyDescent="0.45">
      <c r="D62" s="96"/>
      <c r="E62" s="93"/>
      <c r="F62" s="43" t="s">
        <v>71</v>
      </c>
      <c r="G62" s="63">
        <f t="shared" si="0"/>
        <v>871461.82090680313</v>
      </c>
    </row>
    <row r="63" spans="4:7" ht="27" customHeight="1" x14ac:dyDescent="0.45">
      <c r="D63" s="96"/>
      <c r="E63" s="93"/>
      <c r="F63" s="43" t="s">
        <v>71</v>
      </c>
      <c r="G63" s="63">
        <f t="shared" si="0"/>
        <v>915034.9119521433</v>
      </c>
    </row>
    <row r="64" spans="4:7" ht="27" customHeight="1" thickBot="1" x14ac:dyDescent="0.5">
      <c r="D64" s="108"/>
      <c r="E64" s="107"/>
      <c r="F64" s="59" t="s">
        <v>66</v>
      </c>
      <c r="G64" s="60">
        <f>G63-G59</f>
        <v>162233.42536814336</v>
      </c>
    </row>
    <row r="65" spans="4:7" ht="27" customHeight="1" thickBot="1" x14ac:dyDescent="0.5">
      <c r="D65" s="104" t="s">
        <v>89</v>
      </c>
      <c r="E65" s="105"/>
      <c r="F65" s="106"/>
      <c r="G65" s="61">
        <f>G60</f>
        <v>790441.56091320002</v>
      </c>
    </row>
  </sheetData>
  <mergeCells count="19">
    <mergeCell ref="D59:F59"/>
    <mergeCell ref="E60:E64"/>
    <mergeCell ref="D60:D64"/>
    <mergeCell ref="D65:F65"/>
    <mergeCell ref="E38:E52"/>
    <mergeCell ref="D38:D52"/>
    <mergeCell ref="E53:E55"/>
    <mergeCell ref="D53:D55"/>
    <mergeCell ref="D56:F56"/>
    <mergeCell ref="D57:D58"/>
    <mergeCell ref="E57:E58"/>
    <mergeCell ref="E32:E37"/>
    <mergeCell ref="D32:D37"/>
    <mergeCell ref="I2:I10"/>
    <mergeCell ref="E2:E10"/>
    <mergeCell ref="E11:E25"/>
    <mergeCell ref="D2:D25"/>
    <mergeCell ref="D26:D31"/>
    <mergeCell ref="E26:E31"/>
  </mergeCells>
  <pageMargins left="0.7" right="0.7" top="0.75" bottom="0.75" header="0.3" footer="0.3"/>
  <pageSetup paperSize="5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Kinman, Christin</dc:creator>
  <cp:lastModifiedBy>Kinman, Christin</cp:lastModifiedBy>
  <cp:lastPrinted>2020-02-05T16:29:15Z</cp:lastPrinted>
  <dcterms:created xsi:type="dcterms:W3CDTF">2020-02-04T15:42:32Z</dcterms:created>
  <dcterms:modified xsi:type="dcterms:W3CDTF">2020-02-05T16:49:45Z</dcterms:modified>
</cp:coreProperties>
</file>